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emsbqc-my.sharepoint.com/personal/smacleod_emsb_qc_ca/Documents/Fin Ed/Stock Market Challenge/"/>
    </mc:Choice>
  </mc:AlternateContent>
  <bookViews>
    <workbookView xWindow="0" yWindow="0" windowWidth="20490" windowHeight="7620"/>
  </bookViews>
  <sheets>
    <sheet name="Portfolio" sheetId="1" r:id="rId1"/>
    <sheet name="Rules and Info"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1" l="1"/>
  <c r="K36" i="1"/>
  <c r="H36" i="1"/>
  <c r="N35" i="1"/>
  <c r="K35" i="1"/>
  <c r="H35" i="1"/>
  <c r="N14" i="1"/>
  <c r="N15" i="1"/>
  <c r="N16" i="1"/>
  <c r="O16" i="1" s="1"/>
  <c r="N17" i="1"/>
  <c r="N18" i="1"/>
  <c r="N19" i="1"/>
  <c r="N20" i="1"/>
  <c r="N21" i="1"/>
  <c r="N22" i="1"/>
  <c r="N23" i="1"/>
  <c r="N24" i="1"/>
  <c r="N25" i="1"/>
  <c r="N26" i="1"/>
  <c r="N27" i="1"/>
  <c r="N28" i="1"/>
  <c r="N29" i="1"/>
  <c r="N30" i="1"/>
  <c r="N13" i="1"/>
  <c r="K14" i="1"/>
  <c r="K15" i="1"/>
  <c r="K16" i="1"/>
  <c r="K17" i="1"/>
  <c r="K18" i="1"/>
  <c r="K19" i="1"/>
  <c r="K20" i="1"/>
  <c r="K21" i="1"/>
  <c r="K22" i="1"/>
  <c r="K23" i="1"/>
  <c r="K24" i="1"/>
  <c r="K25" i="1"/>
  <c r="K26" i="1"/>
  <c r="K27" i="1"/>
  <c r="K28" i="1"/>
  <c r="K29" i="1"/>
  <c r="K30" i="1"/>
  <c r="K13" i="1"/>
  <c r="H14" i="1"/>
  <c r="H15" i="1"/>
  <c r="H16" i="1"/>
  <c r="I16" i="1" s="1"/>
  <c r="H17" i="1"/>
  <c r="H18" i="1"/>
  <c r="H19" i="1"/>
  <c r="H20" i="1"/>
  <c r="H21" i="1"/>
  <c r="H22" i="1"/>
  <c r="H23" i="1"/>
  <c r="I23" i="1" s="1"/>
  <c r="H24" i="1"/>
  <c r="H25" i="1"/>
  <c r="H26" i="1"/>
  <c r="H27" i="1"/>
  <c r="I27" i="1" s="1"/>
  <c r="H28" i="1"/>
  <c r="H29" i="1"/>
  <c r="H30" i="1"/>
  <c r="H13" i="1"/>
  <c r="F14" i="1"/>
  <c r="F15" i="1"/>
  <c r="F16" i="1"/>
  <c r="F17" i="1"/>
  <c r="F18" i="1"/>
  <c r="I18" i="1" s="1"/>
  <c r="F19" i="1"/>
  <c r="F20" i="1"/>
  <c r="L20" i="1" s="1"/>
  <c r="F21" i="1"/>
  <c r="I21" i="1" s="1"/>
  <c r="F22" i="1"/>
  <c r="I22" i="1" s="1"/>
  <c r="F23" i="1"/>
  <c r="F24" i="1"/>
  <c r="F25" i="1"/>
  <c r="F26" i="1"/>
  <c r="I26" i="1" s="1"/>
  <c r="F27" i="1"/>
  <c r="F28" i="1"/>
  <c r="L28" i="1" s="1"/>
  <c r="F29" i="1"/>
  <c r="F30" i="1"/>
  <c r="I30" i="1" s="1"/>
  <c r="F13" i="1"/>
  <c r="N7" i="1"/>
  <c r="O7" i="1" s="1"/>
  <c r="K7" i="1"/>
  <c r="L7" i="1" s="1"/>
  <c r="H7" i="1"/>
  <c r="F7" i="1"/>
  <c r="I19" i="1" l="1"/>
  <c r="L29" i="1"/>
  <c r="L25" i="1"/>
  <c r="L21" i="1"/>
  <c r="L17" i="1"/>
  <c r="O27" i="1"/>
  <c r="O23" i="1"/>
  <c r="O19" i="1"/>
  <c r="L24" i="1"/>
  <c r="L16" i="1"/>
  <c r="I7" i="1"/>
  <c r="I29" i="1"/>
  <c r="I25" i="1"/>
  <c r="I17" i="1"/>
  <c r="I15" i="1"/>
  <c r="O30" i="1"/>
  <c r="O26" i="1"/>
  <c r="O22" i="1"/>
  <c r="O18" i="1"/>
  <c r="L27" i="1"/>
  <c r="L23" i="1"/>
  <c r="L19" i="1"/>
  <c r="O29" i="1"/>
  <c r="O25" i="1"/>
  <c r="O21" i="1"/>
  <c r="O17" i="1"/>
  <c r="I28" i="1"/>
  <c r="I24" i="1"/>
  <c r="I20" i="1"/>
  <c r="L30" i="1"/>
  <c r="L26" i="1"/>
  <c r="L22" i="1"/>
  <c r="L18" i="1"/>
  <c r="O28" i="1"/>
  <c r="O24" i="1"/>
  <c r="O20" i="1"/>
  <c r="O14" i="1"/>
  <c r="O15" i="1"/>
  <c r="L14" i="1"/>
  <c r="L15" i="1"/>
  <c r="I14" i="1"/>
  <c r="O13" i="1"/>
  <c r="N31" i="1"/>
  <c r="L13" i="1"/>
  <c r="I13" i="1"/>
  <c r="K31" i="1"/>
  <c r="H31" i="1"/>
  <c r="F31" i="1"/>
  <c r="F32" i="1" s="1"/>
  <c r="K32" i="1" l="1"/>
  <c r="N32" i="1"/>
  <c r="H32" i="1"/>
  <c r="H37" i="1" l="1"/>
  <c r="H38" i="1"/>
  <c r="N38" i="1"/>
  <c r="N37" i="1"/>
  <c r="K38" i="1"/>
  <c r="K37" i="1"/>
</calcChain>
</file>

<file path=xl/sharedStrings.xml><?xml version="1.0" encoding="utf-8"?>
<sst xmlns="http://schemas.openxmlformats.org/spreadsheetml/2006/main" count="90" uniqueCount="66">
  <si>
    <t xml:space="preserve">Rules: </t>
  </si>
  <si>
    <t>2) Stocks can be from any sector of the economy. You can have multiple stocks in the same sector.</t>
  </si>
  <si>
    <t>Company Name</t>
  </si>
  <si>
    <t>Stock Symbol</t>
  </si>
  <si>
    <t>Market</t>
  </si>
  <si>
    <t># of shares purchased</t>
  </si>
  <si>
    <t>Total Value of shares</t>
  </si>
  <si>
    <t>Macleod Holdings (example)</t>
  </si>
  <si>
    <t>MACH</t>
  </si>
  <si>
    <t>NYSE</t>
  </si>
  <si>
    <t>% (+/-)</t>
  </si>
  <si>
    <t>Stock Price (April 1st)</t>
  </si>
  <si>
    <t>Total Value (April 1)</t>
  </si>
  <si>
    <t>Cash Spent</t>
  </si>
  <si>
    <t>Cash Remaining</t>
  </si>
  <si>
    <t>% Portfolio Value (+/-)</t>
  </si>
  <si>
    <t>Portfolio Value (April 1)</t>
  </si>
  <si>
    <t>Dow Jones Industrial Average</t>
  </si>
  <si>
    <t># of shares purchased (Jan 2)</t>
  </si>
  <si>
    <t>Total Value of shares (Jan 2)</t>
  </si>
  <si>
    <t>Stock Price on Jan 2nd</t>
  </si>
  <si>
    <t>Stock Price (Feb 3rd)</t>
  </si>
  <si>
    <t>Total Value (Feb 3)</t>
  </si>
  <si>
    <t>Stock Price (March 2)</t>
  </si>
  <si>
    <t>Total Value (March 2)</t>
  </si>
  <si>
    <t>Wilshire 5000</t>
  </si>
  <si>
    <t>Portfolio Value (Feb 3)</t>
  </si>
  <si>
    <t>Portfolio Value (March 2)</t>
  </si>
  <si>
    <t>DJIA %</t>
  </si>
  <si>
    <t>Wislhire %</t>
  </si>
  <si>
    <t>You vs. DJIA</t>
  </si>
  <si>
    <t>You vs Wilshire</t>
  </si>
  <si>
    <t>DJIA (Feb 3)</t>
  </si>
  <si>
    <t>DJIA (Mar 2)</t>
  </si>
  <si>
    <t>DJIA (Apr 1)</t>
  </si>
  <si>
    <t xml:space="preserve">Practice Example - Enter new prices  and numbers into the yellow cells to see how the total values change. </t>
  </si>
  <si>
    <t>3) You must invest as much money as possible on Jan 2</t>
  </si>
  <si>
    <t xml:space="preserve">Task: </t>
  </si>
  <si>
    <t>Invest $1 million as if it was Jan 2, 2020 and try to earn as much money as you can by April 1, 2020.</t>
  </si>
  <si>
    <t>Things to think about:</t>
  </si>
  <si>
    <t xml:space="preserve">The world has changed very rapidly since Jan 2, 2020 as a result of COVID-19. The economy has changed rapidly along with it. </t>
  </si>
  <si>
    <t>Some things that were valuable before aren't as much anymore. Somethings that were considered insignificant are now very valuable.</t>
  </si>
  <si>
    <t>Stock Price</t>
  </si>
  <si>
    <t>Feb 3. 2020</t>
  </si>
  <si>
    <t xml:space="preserve">Stock Price </t>
  </si>
  <si>
    <t>Total Value</t>
  </si>
  <si>
    <t>Task: You have $1 million to invest on Jan 2nd, 2020 and make us much money as you can by April 1st, 2020. What stocks would you have invested in knowing what we know now? See rules and info on next tab</t>
  </si>
  <si>
    <t>1) Must have at least 10 stocks</t>
  </si>
  <si>
    <t>Which businesses were quick to adapt to changing econmoic environemnt?</t>
  </si>
  <si>
    <t xml:space="preserve"> </t>
  </si>
  <si>
    <t>About the spreadsheet:</t>
  </si>
  <si>
    <t>Which businesses were forced to layoff many of their workers?</t>
  </si>
  <si>
    <t>1) Only enter numbers into the yellow cells. I have made formulas to take care of all the math</t>
  </si>
  <si>
    <t>2) Make sure the "Cash Remaining" cell (F32) doesn't go negative. That means you invested more money than you had.</t>
  </si>
  <si>
    <t>3) The red cells on the bottom right (N31 &amp; N32) represent your final goal. You want to make these numbers as big as possible.</t>
  </si>
  <si>
    <t>4) A secondary goal is to see how well your portfolio did versus the rest of the market. That is represented in cells N37 &amp; N38</t>
  </si>
  <si>
    <t>Dow Jones Industrial Average - is a stock market index that measures the stock performance of 30 large companies listed on stock exchanges in the United States. A positive number here means that your portfolio outperfomed the 30 biggest companies in the US.</t>
  </si>
  <si>
    <t>Wilshire 5000 - is a market-capitalization-weighted index of the market value of all US-stocks actively traded in the United States. A positive number here means that your porfolio outperformed the entire US stock market as a whole.</t>
  </si>
  <si>
    <t>What you need to do:</t>
  </si>
  <si>
    <t>1) Go to marketwatch.com as find stocks that did well from Jan 2nd till April 1st.</t>
  </si>
  <si>
    <t>Your Portfolio - Use info from Marketwatch to fill in Yellow Cells only.  Don't touch the other cells. The formulas will take care of the rest.</t>
  </si>
  <si>
    <t>2) When you have found one, find out the share price for Jan 2, Feb 3, Mar 2, April 1. You can do this by moving the cursor over the graphs</t>
  </si>
  <si>
    <t>3) Enter that info into the yellow cells and the spreadsheet will calculate the rest.</t>
  </si>
  <si>
    <t>4) When you are done. Save you work and email it to me (smacleod@emsb.qc.ca). (Optional - There is no evaluation)</t>
  </si>
  <si>
    <t>2020 Stock Market Challenge (COVID-19 Edition)</t>
  </si>
  <si>
    <t>Wilshire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</si>
</sst>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5" x14ac:knownFonts="1">
    <font>
      <sz val="11"/>
      <color theme="1"/>
      <name val="Calibri"/>
      <family val="2"/>
      <scheme val="minor"/>
    </font>
    <font>
      <sz val="11"/>
      <color theme="1"/>
      <name val="Calibri"/>
      <family val="2"/>
      <scheme val="minor"/>
    </font>
    <font>
      <sz val="20"/>
      <color theme="1"/>
      <name val="Calibri"/>
      <family val="2"/>
      <scheme val="minor"/>
    </font>
    <font>
      <b/>
      <sz val="20"/>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xf numFmtId="0" fontId="3" fillId="0" borderId="0" xfId="0" applyFont="1"/>
    <xf numFmtId="8" fontId="0" fillId="0" borderId="0" xfId="0" applyNumberFormat="1"/>
    <xf numFmtId="9" fontId="0" fillId="0" borderId="0" xfId="2" applyFont="1"/>
    <xf numFmtId="10" fontId="0" fillId="0" borderId="0" xfId="2" applyNumberFormat="1" applyFont="1"/>
    <xf numFmtId="0" fontId="0" fillId="3" borderId="0" xfId="0" applyFill="1"/>
    <xf numFmtId="8" fontId="0" fillId="4" borderId="0" xfId="0" applyNumberFormat="1" applyFill="1"/>
    <xf numFmtId="0" fontId="0" fillId="4" borderId="2" xfId="0" applyFill="1" applyBorder="1"/>
    <xf numFmtId="0" fontId="0" fillId="4" borderId="3" xfId="0" applyFill="1" applyBorder="1"/>
    <xf numFmtId="0" fontId="0" fillId="4" borderId="5" xfId="0" applyFill="1" applyBorder="1"/>
    <xf numFmtId="0" fontId="0" fillId="4" borderId="1" xfId="0" applyFill="1" applyBorder="1"/>
    <xf numFmtId="0" fontId="0" fillId="4" borderId="7" xfId="0" applyFill="1" applyBorder="1"/>
    <xf numFmtId="0" fontId="0" fillId="4" borderId="8" xfId="0" applyFill="1" applyBorder="1"/>
    <xf numFmtId="44" fontId="0" fillId="4" borderId="2" xfId="1" applyFont="1" applyFill="1" applyBorder="1"/>
    <xf numFmtId="44" fontId="0" fillId="4" borderId="5" xfId="1" applyFont="1" applyFill="1" applyBorder="1"/>
    <xf numFmtId="44" fontId="0" fillId="4" borderId="7" xfId="1" applyFont="1" applyFill="1" applyBorder="1"/>
    <xf numFmtId="0" fontId="0" fillId="4" borderId="0" xfId="0" applyFill="1"/>
    <xf numFmtId="0" fontId="0" fillId="3" borderId="13" xfId="0" applyFill="1" applyBorder="1"/>
    <xf numFmtId="0" fontId="0" fillId="3" borderId="2" xfId="0" applyFill="1" applyBorder="1"/>
    <xf numFmtId="44" fontId="0" fillId="0" borderId="4" xfId="1" applyFont="1" applyBorder="1"/>
    <xf numFmtId="0" fontId="0" fillId="3" borderId="7" xfId="0" applyFill="1" applyBorder="1"/>
    <xf numFmtId="0" fontId="0" fillId="3" borderId="0" xfId="0" applyFill="1" applyBorder="1"/>
    <xf numFmtId="0" fontId="0" fillId="9" borderId="2" xfId="0" applyFill="1" applyBorder="1"/>
    <xf numFmtId="0" fontId="0" fillId="9" borderId="7" xfId="0" applyFill="1" applyBorder="1"/>
    <xf numFmtId="44" fontId="0" fillId="0" borderId="3" xfId="1" applyFont="1" applyFill="1" applyBorder="1"/>
    <xf numFmtId="0" fontId="0" fillId="0" borderId="4" xfId="2" applyNumberFormat="1" applyFont="1" applyFill="1" applyBorder="1"/>
    <xf numFmtId="10" fontId="0" fillId="0" borderId="9" xfId="2" applyNumberFormat="1" applyFont="1" applyBorder="1"/>
    <xf numFmtId="0" fontId="0" fillId="3" borderId="20" xfId="0" applyFill="1" applyBorder="1"/>
    <xf numFmtId="44" fontId="0" fillId="0" borderId="21" xfId="0" applyNumberFormat="1" applyBorder="1"/>
    <xf numFmtId="2" fontId="0" fillId="9" borderId="15" xfId="2" applyNumberFormat="1" applyFont="1" applyFill="1" applyBorder="1"/>
    <xf numFmtId="0" fontId="0" fillId="9" borderId="17" xfId="0" applyFill="1" applyBorder="1"/>
    <xf numFmtId="0" fontId="0" fillId="3" borderId="18" xfId="0" applyFill="1" applyBorder="1"/>
    <xf numFmtId="10" fontId="0" fillId="0" borderId="21" xfId="2" applyNumberFormat="1" applyFont="1" applyBorder="1"/>
    <xf numFmtId="0" fontId="0" fillId="9" borderId="4" xfId="0" applyFill="1" applyBorder="1"/>
    <xf numFmtId="0" fontId="0" fillId="9" borderId="5" xfId="0" applyFill="1" applyBorder="1"/>
    <xf numFmtId="0" fontId="0" fillId="9" borderId="6" xfId="0" applyFill="1" applyBorder="1"/>
    <xf numFmtId="10" fontId="0" fillId="9" borderId="6" xfId="2" applyNumberFormat="1" applyFont="1" applyFill="1" applyBorder="1"/>
    <xf numFmtId="0" fontId="0" fillId="9" borderId="20" xfId="0" applyFill="1" applyBorder="1"/>
    <xf numFmtId="10" fontId="0" fillId="9" borderId="21" xfId="2" applyNumberFormat="1" applyFont="1" applyFill="1" applyBorder="1"/>
    <xf numFmtId="10" fontId="0" fillId="0" borderId="4" xfId="0" applyNumberFormat="1" applyBorder="1"/>
    <xf numFmtId="10" fontId="0" fillId="0" borderId="9" xfId="0" applyNumberFormat="1" applyBorder="1"/>
    <xf numFmtId="9" fontId="0" fillId="9" borderId="21" xfId="2" applyFont="1" applyFill="1" applyBorder="1"/>
    <xf numFmtId="10" fontId="0" fillId="0" borderId="4" xfId="2" applyNumberFormat="1" applyFont="1" applyBorder="1"/>
    <xf numFmtId="15" fontId="0" fillId="6" borderId="10" xfId="0" applyNumberFormat="1"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3" borderId="14" xfId="0" applyFill="1" applyBorder="1"/>
    <xf numFmtId="44" fontId="0" fillId="0" borderId="4" xfId="1" applyFont="1" applyFill="1" applyBorder="1"/>
    <xf numFmtId="44" fontId="0" fillId="0" borderId="22" xfId="1" applyFont="1" applyFill="1" applyBorder="1"/>
    <xf numFmtId="0" fontId="0" fillId="3" borderId="19" xfId="0" applyFill="1" applyBorder="1"/>
    <xf numFmtId="44" fontId="0" fillId="0" borderId="23" xfId="1" applyFont="1" applyBorder="1"/>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10" fontId="0" fillId="0" borderId="4" xfId="2" applyNumberFormat="1" applyFont="1" applyFill="1" applyBorder="1"/>
    <xf numFmtId="44" fontId="0" fillId="0" borderId="24" xfId="1" applyFont="1" applyFill="1" applyBorder="1"/>
    <xf numFmtId="10" fontId="0" fillId="0" borderId="22" xfId="2" applyNumberFormat="1" applyFont="1" applyFill="1" applyBorder="1"/>
    <xf numFmtId="0" fontId="0" fillId="3" borderId="25" xfId="0" applyFill="1" applyBorder="1"/>
    <xf numFmtId="15" fontId="0" fillId="5" borderId="10"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8" borderId="25" xfId="0" applyFill="1" applyBorder="1"/>
    <xf numFmtId="15" fontId="0" fillId="2" borderId="10" xfId="0" applyNumberForma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22" xfId="2" applyNumberFormat="1" applyFont="1" applyFill="1" applyBorder="1"/>
    <xf numFmtId="0" fontId="0" fillId="8" borderId="20" xfId="0" applyFill="1" applyBorder="1"/>
    <xf numFmtId="0" fontId="4" fillId="0" borderId="0" xfId="0" applyFont="1"/>
    <xf numFmtId="0" fontId="0" fillId="4" borderId="15" xfId="0" applyFill="1" applyBorder="1"/>
    <xf numFmtId="0" fontId="0" fillId="4" borderId="16" xfId="0" applyFill="1" applyBorder="1"/>
    <xf numFmtId="0" fontId="0" fillId="4" borderId="17" xfId="0"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topLeftCell="E12" zoomScale="80" zoomScaleNormal="80" workbookViewId="0">
      <selection activeCell="G37" sqref="G37"/>
    </sheetView>
  </sheetViews>
  <sheetFormatPr defaultRowHeight="15" x14ac:dyDescent="0.25"/>
  <cols>
    <col min="1" max="1" width="30" customWidth="1"/>
    <col min="2" max="2" width="14.140625" customWidth="1"/>
    <col min="3" max="3" width="8" customWidth="1"/>
    <col min="4" max="4" width="21.85546875" customWidth="1"/>
    <col min="5" max="5" width="30.140625" customWidth="1"/>
    <col min="6" max="6" width="28.7109375" customWidth="1"/>
    <col min="7" max="7" width="23.42578125" customWidth="1"/>
    <col min="8" max="8" width="19.85546875" customWidth="1"/>
    <col min="10" max="10" width="25.140625" customWidth="1"/>
    <col min="11" max="11" width="22.140625" customWidth="1"/>
    <col min="13" max="13" width="25.7109375" customWidth="1"/>
    <col min="14" max="14" width="21" customWidth="1"/>
  </cols>
  <sheetData>
    <row r="1" spans="1:15" ht="26.25" x14ac:dyDescent="0.4">
      <c r="A1" s="2" t="s">
        <v>64</v>
      </c>
    </row>
    <row r="3" spans="1:15" ht="18.75" x14ac:dyDescent="0.3">
      <c r="A3" s="68" t="s">
        <v>46</v>
      </c>
    </row>
    <row r="5" spans="1:15" ht="26.25" x14ac:dyDescent="0.4">
      <c r="A5" s="1" t="s">
        <v>35</v>
      </c>
    </row>
    <row r="6" spans="1:15" x14ac:dyDescent="0.25">
      <c r="A6" s="6" t="s">
        <v>2</v>
      </c>
      <c r="B6" s="6" t="s">
        <v>3</v>
      </c>
      <c r="C6" s="6" t="s">
        <v>4</v>
      </c>
      <c r="D6" s="6" t="s">
        <v>20</v>
      </c>
      <c r="E6" s="6" t="s">
        <v>18</v>
      </c>
      <c r="F6" s="6" t="s">
        <v>19</v>
      </c>
      <c r="G6" s="6" t="s">
        <v>21</v>
      </c>
      <c r="H6" s="6" t="s">
        <v>22</v>
      </c>
      <c r="I6" s="6" t="s">
        <v>10</v>
      </c>
      <c r="J6" s="6" t="s">
        <v>23</v>
      </c>
      <c r="K6" s="6" t="s">
        <v>24</v>
      </c>
      <c r="L6" s="6" t="s">
        <v>10</v>
      </c>
      <c r="M6" s="6" t="s">
        <v>11</v>
      </c>
      <c r="N6" s="6" t="s">
        <v>12</v>
      </c>
      <c r="O6" s="6" t="s">
        <v>10</v>
      </c>
    </row>
    <row r="7" spans="1:15" x14ac:dyDescent="0.25">
      <c r="A7" t="s">
        <v>7</v>
      </c>
      <c r="B7" t="s">
        <v>8</v>
      </c>
      <c r="C7" t="s">
        <v>9</v>
      </c>
      <c r="D7" s="7">
        <v>3.57</v>
      </c>
      <c r="E7" s="17">
        <v>1000</v>
      </c>
      <c r="F7" s="3">
        <f>D7*E7</f>
        <v>3570</v>
      </c>
      <c r="G7" s="7">
        <v>3.7</v>
      </c>
      <c r="H7" s="3">
        <f>G7*E7</f>
        <v>3700</v>
      </c>
      <c r="I7" s="5">
        <f>(H7-F7)/F7</f>
        <v>3.6414565826330535E-2</v>
      </c>
      <c r="J7" s="7">
        <v>12.45</v>
      </c>
      <c r="K7" s="3">
        <f>J7*E7</f>
        <v>12450</v>
      </c>
      <c r="L7" s="5">
        <f>(K7-F7)/F7</f>
        <v>2.4873949579831933</v>
      </c>
      <c r="M7" s="7">
        <v>35.700000000000003</v>
      </c>
      <c r="N7" s="3">
        <f>M7*E7</f>
        <v>35700</v>
      </c>
      <c r="O7" s="4">
        <f>(N7-F7)/F7</f>
        <v>9</v>
      </c>
    </row>
    <row r="8" spans="1:15" x14ac:dyDescent="0.25">
      <c r="D8" s="3"/>
    </row>
    <row r="10" spans="1:15" ht="27" thickBot="1" x14ac:dyDescent="0.45">
      <c r="A10" s="1" t="s">
        <v>60</v>
      </c>
    </row>
    <row r="11" spans="1:15" ht="26.25" x14ac:dyDescent="0.4">
      <c r="A11" s="1"/>
      <c r="D11" s="44">
        <v>43832</v>
      </c>
      <c r="E11" s="45"/>
      <c r="F11" s="46"/>
      <c r="G11" s="52" t="s">
        <v>43</v>
      </c>
      <c r="H11" s="53"/>
      <c r="I11" s="54"/>
      <c r="J11" s="59">
        <v>43892</v>
      </c>
      <c r="K11" s="60"/>
      <c r="L11" s="61"/>
      <c r="M11" s="63">
        <v>43922</v>
      </c>
      <c r="N11" s="64"/>
      <c r="O11" s="65"/>
    </row>
    <row r="12" spans="1:15" ht="15.75" thickBot="1" x14ac:dyDescent="0.3">
      <c r="A12" s="6" t="s">
        <v>2</v>
      </c>
      <c r="B12" s="6" t="s">
        <v>3</v>
      </c>
      <c r="C12" s="6" t="s">
        <v>4</v>
      </c>
      <c r="D12" s="18" t="s">
        <v>42</v>
      </c>
      <c r="E12" s="22" t="s">
        <v>5</v>
      </c>
      <c r="F12" s="47" t="s">
        <v>6</v>
      </c>
      <c r="G12" s="18" t="s">
        <v>44</v>
      </c>
      <c r="H12" s="22" t="s">
        <v>45</v>
      </c>
      <c r="I12" s="47" t="s">
        <v>10</v>
      </c>
      <c r="J12" s="18" t="s">
        <v>23</v>
      </c>
      <c r="K12" s="22" t="s">
        <v>24</v>
      </c>
      <c r="L12" s="47" t="s">
        <v>10</v>
      </c>
      <c r="M12" s="18" t="s">
        <v>11</v>
      </c>
      <c r="N12" s="22" t="s">
        <v>12</v>
      </c>
      <c r="O12" s="47" t="s">
        <v>10</v>
      </c>
    </row>
    <row r="13" spans="1:15" ht="15.75" thickBot="1" x14ac:dyDescent="0.3">
      <c r="A13" s="8"/>
      <c r="B13" s="9"/>
      <c r="C13" s="69"/>
      <c r="D13" s="14"/>
      <c r="E13" s="9"/>
      <c r="F13" s="48">
        <f>D13*E13</f>
        <v>0</v>
      </c>
      <c r="G13" s="14"/>
      <c r="H13" s="25">
        <f>G13*E13</f>
        <v>0</v>
      </c>
      <c r="I13" s="55" t="e">
        <f>(H13-F13)/F13</f>
        <v>#DIV/0!</v>
      </c>
      <c r="J13" s="14"/>
      <c r="K13" s="25">
        <f>J13*E13</f>
        <v>0</v>
      </c>
      <c r="L13" s="55" t="e">
        <f>(K13-F13)/F13</f>
        <v>#DIV/0!</v>
      </c>
      <c r="M13" s="14"/>
      <c r="N13" s="25">
        <f>M13*E13</f>
        <v>0</v>
      </c>
      <c r="O13" s="26" t="e">
        <f>(N13-F13)/F13</f>
        <v>#DIV/0!</v>
      </c>
    </row>
    <row r="14" spans="1:15" ht="15.75" thickBot="1" x14ac:dyDescent="0.3">
      <c r="A14" s="10"/>
      <c r="B14" s="11"/>
      <c r="C14" s="70"/>
      <c r="D14" s="15"/>
      <c r="E14" s="11"/>
      <c r="F14" s="48">
        <f t="shared" ref="F14:F30" si="0">D14*E14</f>
        <v>0</v>
      </c>
      <c r="G14" s="15"/>
      <c r="H14" s="25">
        <f t="shared" ref="H14:H30" si="1">G14*E14</f>
        <v>0</v>
      </c>
      <c r="I14" s="55" t="e">
        <f t="shared" ref="I14:I30" si="2">(H14-F14)/F14</f>
        <v>#DIV/0!</v>
      </c>
      <c r="J14" s="15"/>
      <c r="K14" s="25">
        <f t="shared" ref="K14:K30" si="3">J14*E14</f>
        <v>0</v>
      </c>
      <c r="L14" s="55" t="e">
        <f t="shared" ref="L14:L30" si="4">(K14-F14)/F14</f>
        <v>#DIV/0!</v>
      </c>
      <c r="M14" s="15"/>
      <c r="N14" s="25">
        <f t="shared" ref="N14:N30" si="5">M14*E14</f>
        <v>0</v>
      </c>
      <c r="O14" s="26" t="e">
        <f t="shared" ref="O14:O30" si="6">(N14-F14)/F14</f>
        <v>#DIV/0!</v>
      </c>
    </row>
    <row r="15" spans="1:15" ht="15.75" thickBot="1" x14ac:dyDescent="0.3">
      <c r="A15" s="10"/>
      <c r="B15" s="11"/>
      <c r="C15" s="70"/>
      <c r="D15" s="15"/>
      <c r="E15" s="11"/>
      <c r="F15" s="48">
        <f t="shared" si="0"/>
        <v>0</v>
      </c>
      <c r="G15" s="15"/>
      <c r="H15" s="25">
        <f t="shared" si="1"/>
        <v>0</v>
      </c>
      <c r="I15" s="55" t="e">
        <f t="shared" si="2"/>
        <v>#DIV/0!</v>
      </c>
      <c r="J15" s="15"/>
      <c r="K15" s="25">
        <f t="shared" si="3"/>
        <v>0</v>
      </c>
      <c r="L15" s="55" t="e">
        <f t="shared" si="4"/>
        <v>#DIV/0!</v>
      </c>
      <c r="M15" s="15"/>
      <c r="N15" s="25">
        <f t="shared" si="5"/>
        <v>0</v>
      </c>
      <c r="O15" s="26" t="e">
        <f t="shared" si="6"/>
        <v>#DIV/0!</v>
      </c>
    </row>
    <row r="16" spans="1:15" ht="15.75" thickBot="1" x14ac:dyDescent="0.3">
      <c r="A16" s="10"/>
      <c r="B16" s="11"/>
      <c r="C16" s="70"/>
      <c r="D16" s="15"/>
      <c r="E16" s="11"/>
      <c r="F16" s="48">
        <f t="shared" si="0"/>
        <v>0</v>
      </c>
      <c r="G16" s="15"/>
      <c r="H16" s="25">
        <f t="shared" si="1"/>
        <v>0</v>
      </c>
      <c r="I16" s="55" t="e">
        <f t="shared" si="2"/>
        <v>#DIV/0!</v>
      </c>
      <c r="J16" s="15"/>
      <c r="K16" s="25">
        <f t="shared" si="3"/>
        <v>0</v>
      </c>
      <c r="L16" s="55" t="e">
        <f t="shared" si="4"/>
        <v>#DIV/0!</v>
      </c>
      <c r="M16" s="15"/>
      <c r="N16" s="25">
        <f t="shared" si="5"/>
        <v>0</v>
      </c>
      <c r="O16" s="26" t="e">
        <f t="shared" si="6"/>
        <v>#DIV/0!</v>
      </c>
    </row>
    <row r="17" spans="1:15" ht="15.75" thickBot="1" x14ac:dyDescent="0.3">
      <c r="A17" s="10"/>
      <c r="B17" s="11"/>
      <c r="C17" s="70"/>
      <c r="D17" s="15"/>
      <c r="E17" s="11"/>
      <c r="F17" s="48">
        <f t="shared" si="0"/>
        <v>0</v>
      </c>
      <c r="G17" s="15"/>
      <c r="H17" s="25">
        <f t="shared" si="1"/>
        <v>0</v>
      </c>
      <c r="I17" s="55" t="e">
        <f t="shared" si="2"/>
        <v>#DIV/0!</v>
      </c>
      <c r="J17" s="15"/>
      <c r="K17" s="25">
        <f t="shared" si="3"/>
        <v>0</v>
      </c>
      <c r="L17" s="55" t="e">
        <f t="shared" si="4"/>
        <v>#DIV/0!</v>
      </c>
      <c r="M17" s="15"/>
      <c r="N17" s="25">
        <f t="shared" si="5"/>
        <v>0</v>
      </c>
      <c r="O17" s="26" t="e">
        <f t="shared" si="6"/>
        <v>#DIV/0!</v>
      </c>
    </row>
    <row r="18" spans="1:15" ht="15.75" thickBot="1" x14ac:dyDescent="0.3">
      <c r="A18" s="10"/>
      <c r="B18" s="11"/>
      <c r="C18" s="70"/>
      <c r="D18" s="15"/>
      <c r="E18" s="11"/>
      <c r="F18" s="48">
        <f t="shared" si="0"/>
        <v>0</v>
      </c>
      <c r="G18" s="15"/>
      <c r="H18" s="25">
        <f t="shared" si="1"/>
        <v>0</v>
      </c>
      <c r="I18" s="55" t="e">
        <f t="shared" si="2"/>
        <v>#DIV/0!</v>
      </c>
      <c r="J18" s="15"/>
      <c r="K18" s="25">
        <f t="shared" si="3"/>
        <v>0</v>
      </c>
      <c r="L18" s="55" t="e">
        <f t="shared" si="4"/>
        <v>#DIV/0!</v>
      </c>
      <c r="M18" s="15"/>
      <c r="N18" s="25">
        <f t="shared" si="5"/>
        <v>0</v>
      </c>
      <c r="O18" s="26" t="e">
        <f t="shared" si="6"/>
        <v>#DIV/0!</v>
      </c>
    </row>
    <row r="19" spans="1:15" ht="15.75" thickBot="1" x14ac:dyDescent="0.3">
      <c r="A19" s="10"/>
      <c r="B19" s="11"/>
      <c r="C19" s="70"/>
      <c r="D19" s="15"/>
      <c r="E19" s="11"/>
      <c r="F19" s="48">
        <f t="shared" si="0"/>
        <v>0</v>
      </c>
      <c r="G19" s="15"/>
      <c r="H19" s="25">
        <f t="shared" si="1"/>
        <v>0</v>
      </c>
      <c r="I19" s="55" t="e">
        <f t="shared" si="2"/>
        <v>#DIV/0!</v>
      </c>
      <c r="J19" s="15"/>
      <c r="K19" s="25">
        <f t="shared" si="3"/>
        <v>0</v>
      </c>
      <c r="L19" s="55" t="e">
        <f t="shared" si="4"/>
        <v>#DIV/0!</v>
      </c>
      <c r="M19" s="15"/>
      <c r="N19" s="25">
        <f t="shared" si="5"/>
        <v>0</v>
      </c>
      <c r="O19" s="26" t="e">
        <f t="shared" si="6"/>
        <v>#DIV/0!</v>
      </c>
    </row>
    <row r="20" spans="1:15" ht="15.75" thickBot="1" x14ac:dyDescent="0.3">
      <c r="A20" s="10"/>
      <c r="B20" s="11"/>
      <c r="C20" s="70"/>
      <c r="D20" s="15"/>
      <c r="E20" s="11"/>
      <c r="F20" s="48">
        <f t="shared" si="0"/>
        <v>0</v>
      </c>
      <c r="G20" s="15"/>
      <c r="H20" s="25">
        <f t="shared" si="1"/>
        <v>0</v>
      </c>
      <c r="I20" s="55" t="e">
        <f t="shared" si="2"/>
        <v>#DIV/0!</v>
      </c>
      <c r="J20" s="15"/>
      <c r="K20" s="25">
        <f t="shared" si="3"/>
        <v>0</v>
      </c>
      <c r="L20" s="55" t="e">
        <f t="shared" si="4"/>
        <v>#DIV/0!</v>
      </c>
      <c r="M20" s="15"/>
      <c r="N20" s="25">
        <f t="shared" si="5"/>
        <v>0</v>
      </c>
      <c r="O20" s="26" t="e">
        <f t="shared" si="6"/>
        <v>#DIV/0!</v>
      </c>
    </row>
    <row r="21" spans="1:15" ht="15.75" thickBot="1" x14ac:dyDescent="0.3">
      <c r="A21" s="10"/>
      <c r="B21" s="11"/>
      <c r="C21" s="70"/>
      <c r="D21" s="15"/>
      <c r="E21" s="11"/>
      <c r="F21" s="48">
        <f t="shared" si="0"/>
        <v>0</v>
      </c>
      <c r="G21" s="15"/>
      <c r="H21" s="25">
        <f t="shared" si="1"/>
        <v>0</v>
      </c>
      <c r="I21" s="55" t="e">
        <f t="shared" si="2"/>
        <v>#DIV/0!</v>
      </c>
      <c r="J21" s="15"/>
      <c r="K21" s="25">
        <f t="shared" si="3"/>
        <v>0</v>
      </c>
      <c r="L21" s="55" t="e">
        <f t="shared" si="4"/>
        <v>#DIV/0!</v>
      </c>
      <c r="M21" s="15"/>
      <c r="N21" s="25">
        <f t="shared" si="5"/>
        <v>0</v>
      </c>
      <c r="O21" s="26" t="e">
        <f t="shared" si="6"/>
        <v>#DIV/0!</v>
      </c>
    </row>
    <row r="22" spans="1:15" ht="15.75" thickBot="1" x14ac:dyDescent="0.3">
      <c r="A22" s="10"/>
      <c r="B22" s="11"/>
      <c r="C22" s="70"/>
      <c r="D22" s="15"/>
      <c r="E22" s="11"/>
      <c r="F22" s="48">
        <f t="shared" si="0"/>
        <v>0</v>
      </c>
      <c r="G22" s="15"/>
      <c r="H22" s="25">
        <f t="shared" si="1"/>
        <v>0</v>
      </c>
      <c r="I22" s="55" t="e">
        <f t="shared" si="2"/>
        <v>#DIV/0!</v>
      </c>
      <c r="J22" s="15"/>
      <c r="K22" s="25">
        <f t="shared" si="3"/>
        <v>0</v>
      </c>
      <c r="L22" s="55" t="e">
        <f t="shared" si="4"/>
        <v>#DIV/0!</v>
      </c>
      <c r="M22" s="15"/>
      <c r="N22" s="25">
        <f t="shared" si="5"/>
        <v>0</v>
      </c>
      <c r="O22" s="26" t="e">
        <f t="shared" si="6"/>
        <v>#DIV/0!</v>
      </c>
    </row>
    <row r="23" spans="1:15" ht="15.75" thickBot="1" x14ac:dyDescent="0.3">
      <c r="A23" s="10"/>
      <c r="B23" s="11"/>
      <c r="C23" s="70"/>
      <c r="D23" s="15"/>
      <c r="E23" s="11"/>
      <c r="F23" s="48">
        <f t="shared" si="0"/>
        <v>0</v>
      </c>
      <c r="G23" s="15"/>
      <c r="H23" s="25">
        <f t="shared" si="1"/>
        <v>0</v>
      </c>
      <c r="I23" s="55" t="e">
        <f t="shared" si="2"/>
        <v>#DIV/0!</v>
      </c>
      <c r="J23" s="15"/>
      <c r="K23" s="25">
        <f t="shared" si="3"/>
        <v>0</v>
      </c>
      <c r="L23" s="55" t="e">
        <f t="shared" si="4"/>
        <v>#DIV/0!</v>
      </c>
      <c r="M23" s="15"/>
      <c r="N23" s="25">
        <f t="shared" si="5"/>
        <v>0</v>
      </c>
      <c r="O23" s="26" t="e">
        <f t="shared" si="6"/>
        <v>#DIV/0!</v>
      </c>
    </row>
    <row r="24" spans="1:15" ht="15.75" thickBot="1" x14ac:dyDescent="0.3">
      <c r="A24" s="10"/>
      <c r="B24" s="11"/>
      <c r="C24" s="70"/>
      <c r="D24" s="15"/>
      <c r="E24" s="11"/>
      <c r="F24" s="48">
        <f t="shared" si="0"/>
        <v>0</v>
      </c>
      <c r="G24" s="15"/>
      <c r="H24" s="25">
        <f t="shared" si="1"/>
        <v>0</v>
      </c>
      <c r="I24" s="55" t="e">
        <f t="shared" si="2"/>
        <v>#DIV/0!</v>
      </c>
      <c r="J24" s="15"/>
      <c r="K24" s="25">
        <f t="shared" si="3"/>
        <v>0</v>
      </c>
      <c r="L24" s="55" t="e">
        <f t="shared" si="4"/>
        <v>#DIV/0!</v>
      </c>
      <c r="M24" s="15"/>
      <c r="N24" s="25">
        <f t="shared" si="5"/>
        <v>0</v>
      </c>
      <c r="O24" s="26" t="e">
        <f t="shared" si="6"/>
        <v>#DIV/0!</v>
      </c>
    </row>
    <row r="25" spans="1:15" ht="15.75" thickBot="1" x14ac:dyDescent="0.3">
      <c r="A25" s="10"/>
      <c r="B25" s="11"/>
      <c r="C25" s="70"/>
      <c r="D25" s="15"/>
      <c r="E25" s="11"/>
      <c r="F25" s="48">
        <f t="shared" si="0"/>
        <v>0</v>
      </c>
      <c r="G25" s="15"/>
      <c r="H25" s="25">
        <f t="shared" si="1"/>
        <v>0</v>
      </c>
      <c r="I25" s="55" t="e">
        <f t="shared" si="2"/>
        <v>#DIV/0!</v>
      </c>
      <c r="J25" s="15"/>
      <c r="K25" s="25">
        <f t="shared" si="3"/>
        <v>0</v>
      </c>
      <c r="L25" s="55" t="e">
        <f t="shared" si="4"/>
        <v>#DIV/0!</v>
      </c>
      <c r="M25" s="15"/>
      <c r="N25" s="25">
        <f t="shared" si="5"/>
        <v>0</v>
      </c>
      <c r="O25" s="26" t="e">
        <f t="shared" si="6"/>
        <v>#DIV/0!</v>
      </c>
    </row>
    <row r="26" spans="1:15" ht="15.75" thickBot="1" x14ac:dyDescent="0.3">
      <c r="A26" s="10"/>
      <c r="B26" s="11"/>
      <c r="C26" s="70"/>
      <c r="D26" s="15"/>
      <c r="E26" s="11"/>
      <c r="F26" s="48">
        <f t="shared" si="0"/>
        <v>0</v>
      </c>
      <c r="G26" s="15"/>
      <c r="H26" s="25">
        <f t="shared" si="1"/>
        <v>0</v>
      </c>
      <c r="I26" s="55" t="e">
        <f t="shared" si="2"/>
        <v>#DIV/0!</v>
      </c>
      <c r="J26" s="15"/>
      <c r="K26" s="25">
        <f t="shared" si="3"/>
        <v>0</v>
      </c>
      <c r="L26" s="55" t="e">
        <f t="shared" si="4"/>
        <v>#DIV/0!</v>
      </c>
      <c r="M26" s="15"/>
      <c r="N26" s="25">
        <f t="shared" si="5"/>
        <v>0</v>
      </c>
      <c r="O26" s="26" t="e">
        <f t="shared" si="6"/>
        <v>#DIV/0!</v>
      </c>
    </row>
    <row r="27" spans="1:15" ht="15.75" thickBot="1" x14ac:dyDescent="0.3">
      <c r="A27" s="10"/>
      <c r="B27" s="11"/>
      <c r="C27" s="70"/>
      <c r="D27" s="15"/>
      <c r="E27" s="11"/>
      <c r="F27" s="48">
        <f t="shared" si="0"/>
        <v>0</v>
      </c>
      <c r="G27" s="15"/>
      <c r="H27" s="25">
        <f t="shared" si="1"/>
        <v>0</v>
      </c>
      <c r="I27" s="55" t="e">
        <f t="shared" si="2"/>
        <v>#DIV/0!</v>
      </c>
      <c r="J27" s="15"/>
      <c r="K27" s="25">
        <f t="shared" si="3"/>
        <v>0</v>
      </c>
      <c r="L27" s="55" t="e">
        <f t="shared" si="4"/>
        <v>#DIV/0!</v>
      </c>
      <c r="M27" s="15"/>
      <c r="N27" s="25">
        <f t="shared" si="5"/>
        <v>0</v>
      </c>
      <c r="O27" s="26" t="e">
        <f t="shared" si="6"/>
        <v>#DIV/0!</v>
      </c>
    </row>
    <row r="28" spans="1:15" ht="15.75" thickBot="1" x14ac:dyDescent="0.3">
      <c r="A28" s="10"/>
      <c r="B28" s="11"/>
      <c r="C28" s="70"/>
      <c r="D28" s="15"/>
      <c r="E28" s="11"/>
      <c r="F28" s="48">
        <f t="shared" si="0"/>
        <v>0</v>
      </c>
      <c r="G28" s="15"/>
      <c r="H28" s="25">
        <f t="shared" si="1"/>
        <v>0</v>
      </c>
      <c r="I28" s="55" t="e">
        <f t="shared" si="2"/>
        <v>#DIV/0!</v>
      </c>
      <c r="J28" s="15"/>
      <c r="K28" s="25">
        <f t="shared" si="3"/>
        <v>0</v>
      </c>
      <c r="L28" s="55" t="e">
        <f t="shared" si="4"/>
        <v>#DIV/0!</v>
      </c>
      <c r="M28" s="15"/>
      <c r="N28" s="25">
        <f t="shared" si="5"/>
        <v>0</v>
      </c>
      <c r="O28" s="26" t="e">
        <f t="shared" si="6"/>
        <v>#DIV/0!</v>
      </c>
    </row>
    <row r="29" spans="1:15" ht="15.75" thickBot="1" x14ac:dyDescent="0.3">
      <c r="A29" s="10"/>
      <c r="B29" s="11"/>
      <c r="C29" s="70"/>
      <c r="D29" s="15"/>
      <c r="E29" s="11"/>
      <c r="F29" s="48">
        <f t="shared" si="0"/>
        <v>0</v>
      </c>
      <c r="G29" s="15"/>
      <c r="H29" s="25">
        <f t="shared" si="1"/>
        <v>0</v>
      </c>
      <c r="I29" s="55" t="e">
        <f t="shared" si="2"/>
        <v>#DIV/0!</v>
      </c>
      <c r="J29" s="15"/>
      <c r="K29" s="25">
        <f t="shared" si="3"/>
        <v>0</v>
      </c>
      <c r="L29" s="55" t="e">
        <f t="shared" si="4"/>
        <v>#DIV/0!</v>
      </c>
      <c r="M29" s="15"/>
      <c r="N29" s="25">
        <f t="shared" si="5"/>
        <v>0</v>
      </c>
      <c r="O29" s="26" t="e">
        <f t="shared" si="6"/>
        <v>#DIV/0!</v>
      </c>
    </row>
    <row r="30" spans="1:15" ht="15.75" thickBot="1" x14ac:dyDescent="0.3">
      <c r="A30" s="12"/>
      <c r="B30" s="13"/>
      <c r="C30" s="71"/>
      <c r="D30" s="16"/>
      <c r="E30" s="13"/>
      <c r="F30" s="49">
        <f t="shared" si="0"/>
        <v>0</v>
      </c>
      <c r="G30" s="16"/>
      <c r="H30" s="56">
        <f t="shared" si="1"/>
        <v>0</v>
      </c>
      <c r="I30" s="57" t="e">
        <f t="shared" si="2"/>
        <v>#DIV/0!</v>
      </c>
      <c r="J30" s="16"/>
      <c r="K30" s="56">
        <f t="shared" si="3"/>
        <v>0</v>
      </c>
      <c r="L30" s="57" t="e">
        <f t="shared" si="4"/>
        <v>#DIV/0!</v>
      </c>
      <c r="M30" s="16"/>
      <c r="N30" s="56">
        <f t="shared" si="5"/>
        <v>0</v>
      </c>
      <c r="O30" s="66" t="e">
        <f t="shared" si="6"/>
        <v>#DIV/0!</v>
      </c>
    </row>
    <row r="31" spans="1:15" x14ac:dyDescent="0.25">
      <c r="E31" s="19" t="s">
        <v>13</v>
      </c>
      <c r="F31" s="20">
        <f>SUM(F13:F30)</f>
        <v>0</v>
      </c>
      <c r="G31" s="50" t="s">
        <v>26</v>
      </c>
      <c r="H31" s="51">
        <f>SUM(H13:H30)</f>
        <v>0</v>
      </c>
      <c r="J31" s="58" t="s">
        <v>27</v>
      </c>
      <c r="K31" s="51">
        <f>SUM(K13:K30)</f>
        <v>0</v>
      </c>
      <c r="M31" s="62" t="s">
        <v>16</v>
      </c>
      <c r="N31" s="51">
        <f>SUM(N13:N30)</f>
        <v>0</v>
      </c>
    </row>
    <row r="32" spans="1:15" ht="15.75" thickBot="1" x14ac:dyDescent="0.3">
      <c r="E32" s="28" t="s">
        <v>14</v>
      </c>
      <c r="F32" s="29">
        <f>1000000-F31</f>
        <v>1000000</v>
      </c>
      <c r="G32" s="32" t="s">
        <v>15</v>
      </c>
      <c r="H32" s="33" t="e">
        <f>(H31-F31)/F31</f>
        <v>#DIV/0!</v>
      </c>
      <c r="J32" s="28" t="s">
        <v>15</v>
      </c>
      <c r="K32" s="33" t="e">
        <f>(K31-F31)/F31</f>
        <v>#DIV/0!</v>
      </c>
      <c r="M32" s="67" t="s">
        <v>15</v>
      </c>
      <c r="N32" s="33" t="e">
        <f>(N31-F31)/F31</f>
        <v>#DIV/0!</v>
      </c>
    </row>
    <row r="33" spans="5:14" x14ac:dyDescent="0.25">
      <c r="E33" s="23" t="s">
        <v>17</v>
      </c>
      <c r="F33" s="30">
        <v>28868.799999999999</v>
      </c>
      <c r="G33" s="23" t="s">
        <v>32</v>
      </c>
      <c r="H33" s="34">
        <v>28399.81</v>
      </c>
      <c r="J33" s="23" t="s">
        <v>33</v>
      </c>
      <c r="K33" s="34">
        <v>26703.32</v>
      </c>
      <c r="M33" s="23" t="s">
        <v>34</v>
      </c>
      <c r="N33" s="34">
        <v>20943.509999999998</v>
      </c>
    </row>
    <row r="34" spans="5:14" ht="15.75" thickBot="1" x14ac:dyDescent="0.3">
      <c r="E34" s="24" t="s">
        <v>25</v>
      </c>
      <c r="F34" s="31">
        <v>33261.26</v>
      </c>
      <c r="G34" s="35" t="s">
        <v>25</v>
      </c>
      <c r="H34" s="36">
        <v>33228.22</v>
      </c>
      <c r="J34" s="35" t="s">
        <v>25</v>
      </c>
      <c r="K34" s="36">
        <v>31542.01</v>
      </c>
      <c r="M34" s="35" t="s">
        <v>25</v>
      </c>
      <c r="N34" s="36">
        <v>24843.61</v>
      </c>
    </row>
    <row r="35" spans="5:14" x14ac:dyDescent="0.25">
      <c r="G35" s="35" t="s">
        <v>28</v>
      </c>
      <c r="H35" s="37">
        <f>(H33-$F$33)/$F$33</f>
        <v>-1.6245566147536371E-2</v>
      </c>
      <c r="J35" s="35" t="s">
        <v>28</v>
      </c>
      <c r="K35" s="37">
        <f>(K33-$F$33)/$F$33</f>
        <v>-7.5011084631158881E-2</v>
      </c>
      <c r="M35" s="35" t="s">
        <v>28</v>
      </c>
      <c r="N35" s="37">
        <f>(N33-$F$33)/$F$33</f>
        <v>-0.27452786399157569</v>
      </c>
    </row>
    <row r="36" spans="5:14" ht="15.75" thickBot="1" x14ac:dyDescent="0.3">
      <c r="G36" s="38" t="s">
        <v>65</v>
      </c>
      <c r="H36" s="39">
        <f>(H34-$F$34)/$F$34</f>
        <v>-9.9334781664918502E-4</v>
      </c>
      <c r="J36" s="38" t="s">
        <v>29</v>
      </c>
      <c r="K36" s="42">
        <f>(K34-$F$34)/$F$34</f>
        <v>-5.1689262523428266E-2</v>
      </c>
      <c r="M36" s="38" t="s">
        <v>29</v>
      </c>
      <c r="N36" s="42">
        <f>(N34-$F$34)/$F$34</f>
        <v>-0.25307670244602881</v>
      </c>
    </row>
    <row r="37" spans="5:14" x14ac:dyDescent="0.25">
      <c r="G37" s="19" t="s">
        <v>30</v>
      </c>
      <c r="H37" s="40" t="e">
        <f>H32-H35</f>
        <v>#DIV/0!</v>
      </c>
      <c r="J37" s="19" t="s">
        <v>30</v>
      </c>
      <c r="K37" s="43" t="e">
        <f>K32-K35</f>
        <v>#DIV/0!</v>
      </c>
      <c r="M37" s="19" t="s">
        <v>30</v>
      </c>
      <c r="N37" s="43" t="e">
        <f>N32-N35</f>
        <v>#DIV/0!</v>
      </c>
    </row>
    <row r="38" spans="5:14" ht="15.75" thickBot="1" x14ac:dyDescent="0.3">
      <c r="G38" s="21" t="s">
        <v>31</v>
      </c>
      <c r="H38" s="41" t="e">
        <f>H32-H36</f>
        <v>#DIV/0!</v>
      </c>
      <c r="J38" s="21" t="s">
        <v>31</v>
      </c>
      <c r="K38" s="27" t="e">
        <f>K32-K36</f>
        <v>#DIV/0!</v>
      </c>
      <c r="M38" s="21" t="s">
        <v>31</v>
      </c>
      <c r="N38" s="27" t="e">
        <f>N32-N36</f>
        <v>#DIV/0!</v>
      </c>
    </row>
  </sheetData>
  <mergeCells count="4">
    <mergeCell ref="D11:F11"/>
    <mergeCell ref="G11:I11"/>
    <mergeCell ref="J11:L11"/>
    <mergeCell ref="M11:O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6" workbookViewId="0">
      <selection activeCell="A28" sqref="A28"/>
    </sheetView>
  </sheetViews>
  <sheetFormatPr defaultRowHeight="15" x14ac:dyDescent="0.25"/>
  <sheetData>
    <row r="1" spans="1:2" ht="26.25" x14ac:dyDescent="0.4">
      <c r="A1" s="1" t="s">
        <v>37</v>
      </c>
    </row>
    <row r="2" spans="1:2" x14ac:dyDescent="0.25">
      <c r="A2" t="s">
        <v>38</v>
      </c>
    </row>
    <row r="4" spans="1:2" ht="26.25" x14ac:dyDescent="0.4">
      <c r="A4" s="1" t="s">
        <v>58</v>
      </c>
    </row>
    <row r="5" spans="1:2" x14ac:dyDescent="0.25">
      <c r="A5" t="s">
        <v>59</v>
      </c>
    </row>
    <row r="6" spans="1:2" x14ac:dyDescent="0.25">
      <c r="A6" t="s">
        <v>61</v>
      </c>
    </row>
    <row r="7" spans="1:2" x14ac:dyDescent="0.25">
      <c r="A7" t="s">
        <v>62</v>
      </c>
    </row>
    <row r="8" spans="1:2" x14ac:dyDescent="0.25">
      <c r="A8" t="s">
        <v>63</v>
      </c>
    </row>
    <row r="9" spans="1:2" x14ac:dyDescent="0.25">
      <c r="A9" t="s">
        <v>49</v>
      </c>
    </row>
    <row r="10" spans="1:2" ht="26.25" x14ac:dyDescent="0.4">
      <c r="A10" s="1" t="s">
        <v>50</v>
      </c>
    </row>
    <row r="11" spans="1:2" x14ac:dyDescent="0.25">
      <c r="A11" t="s">
        <v>52</v>
      </c>
    </row>
    <row r="12" spans="1:2" x14ac:dyDescent="0.25">
      <c r="A12" t="s">
        <v>53</v>
      </c>
    </row>
    <row r="13" spans="1:2" x14ac:dyDescent="0.25">
      <c r="A13" t="s">
        <v>54</v>
      </c>
    </row>
    <row r="14" spans="1:2" x14ac:dyDescent="0.25">
      <c r="A14" t="s">
        <v>55</v>
      </c>
    </row>
    <row r="15" spans="1:2" x14ac:dyDescent="0.25">
      <c r="B15" t="s">
        <v>56</v>
      </c>
    </row>
    <row r="16" spans="1:2" x14ac:dyDescent="0.25">
      <c r="B16" t="s">
        <v>57</v>
      </c>
    </row>
    <row r="18" spans="1:1" ht="26.25" x14ac:dyDescent="0.4">
      <c r="A18" s="1" t="s">
        <v>0</v>
      </c>
    </row>
    <row r="19" spans="1:1" x14ac:dyDescent="0.25">
      <c r="A19" t="s">
        <v>47</v>
      </c>
    </row>
    <row r="20" spans="1:1" x14ac:dyDescent="0.25">
      <c r="A20" t="s">
        <v>1</v>
      </c>
    </row>
    <row r="21" spans="1:1" x14ac:dyDescent="0.25">
      <c r="A21" t="s">
        <v>36</v>
      </c>
    </row>
    <row r="23" spans="1:1" ht="26.25" x14ac:dyDescent="0.4">
      <c r="A23" s="1" t="s">
        <v>39</v>
      </c>
    </row>
    <row r="24" spans="1:1" x14ac:dyDescent="0.25">
      <c r="A24" t="s">
        <v>40</v>
      </c>
    </row>
    <row r="25" spans="1:1" x14ac:dyDescent="0.25">
      <c r="A25" t="s">
        <v>41</v>
      </c>
    </row>
    <row r="26" spans="1:1" x14ac:dyDescent="0.25">
      <c r="A26" t="s">
        <v>48</v>
      </c>
    </row>
    <row r="27" spans="1:1" x14ac:dyDescent="0.25">
      <c r="A27"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A0E4C274A7E8458EC0045430C42661" ma:contentTypeVersion="12" ma:contentTypeDescription="Create a new document." ma:contentTypeScope="" ma:versionID="989cdc9f3c82ed2be690ca4e1082c9e5">
  <xsd:schema xmlns:xsd="http://www.w3.org/2001/XMLSchema" xmlns:xs="http://www.w3.org/2001/XMLSchema" xmlns:p="http://schemas.microsoft.com/office/2006/metadata/properties" xmlns:ns3="1825d916-3d8e-4802-a2d9-385634616346" xmlns:ns4="83ae0c07-b671-45c9-bfa1-4e86282e8c6e" targetNamespace="http://schemas.microsoft.com/office/2006/metadata/properties" ma:root="true" ma:fieldsID="63aff56f838794deb7b9c36d33e3281f" ns3:_="" ns4:_="">
    <xsd:import namespace="1825d916-3d8e-4802-a2d9-385634616346"/>
    <xsd:import namespace="83ae0c07-b671-45c9-bfa1-4e86282e8c6e"/>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d916-3d8e-4802-a2d9-385634616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e0c07-b671-45c9-bfa1-4e86282e8c6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42FD73-1B91-40CA-B067-4A9EA8D6C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5d916-3d8e-4802-a2d9-385634616346"/>
    <ds:schemaRef ds:uri="83ae0c07-b671-45c9-bfa1-4e86282e8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22031B-88D7-4E8F-8167-D24A30523306}">
  <ds:schemaRefs>
    <ds:schemaRef ds:uri="http://schemas.microsoft.com/sharepoint/v3/contenttype/forms"/>
  </ds:schemaRefs>
</ds:datastoreItem>
</file>

<file path=customXml/itemProps3.xml><?xml version="1.0" encoding="utf-8"?>
<ds:datastoreItem xmlns:ds="http://schemas.openxmlformats.org/officeDocument/2006/customXml" ds:itemID="{697D4BDA-7CC7-4FBC-9809-E15E47433683}">
  <ds:schemaRefs>
    <ds:schemaRef ds:uri="http://purl.org/dc/terms/"/>
    <ds:schemaRef ds:uri="http://purl.org/dc/elements/1.1/"/>
    <ds:schemaRef ds:uri="http://www.w3.org/XML/1998/namespace"/>
    <ds:schemaRef ds:uri="http://schemas.microsoft.com/office/2006/documentManagement/types"/>
    <ds:schemaRef ds:uri="83ae0c07-b671-45c9-bfa1-4e86282e8c6e"/>
    <ds:schemaRef ds:uri="http://purl.org/dc/dcmitype/"/>
    <ds:schemaRef ds:uri="http://schemas.microsoft.com/office/infopath/2007/PartnerControls"/>
    <ds:schemaRef ds:uri="http://schemas.openxmlformats.org/package/2006/metadata/core-properties"/>
    <ds:schemaRef ds:uri="1825d916-3d8e-4802-a2d9-38563461634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Portfolio</vt:lpstr>
      <vt:lpstr>Rules and Info</vt:lpstr>
    </vt:vector>
  </TitlesOfParts>
  <Company>EMSB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Macleod, Scott</dc:creator>
  <cp:lastModifiedBy>Macleod, Scott</cp:lastModifiedBy>
  <dcterms:created xsi:type="dcterms:W3CDTF">2020-04-05T18:44:10Z</dcterms:created>
  <dcterms:modified xsi:type="dcterms:W3CDTF">2020-04-06T00:56:26Z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0x0101002CA0E4C274A7E8458EC0045430C42661</vt:lpwstr>
  </property>
</Properties>
</file>